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55" yWindow="165" windowWidth="14805" windowHeight="122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30" i="1" l="1"/>
  <c r="F31" i="1"/>
  <c r="F32" i="1"/>
  <c r="F29" i="1"/>
  <c r="I16" i="1" l="1"/>
  <c r="I17" i="1"/>
  <c r="H16" i="1"/>
  <c r="H17" i="1"/>
  <c r="G16" i="1"/>
  <c r="G17" i="1"/>
  <c r="H14" i="1"/>
  <c r="G14" i="1"/>
  <c r="I10" i="1"/>
  <c r="I11" i="1"/>
  <c r="I12" i="1"/>
  <c r="I14" i="1"/>
  <c r="I23" i="1"/>
  <c r="E30" i="1" l="1"/>
  <c r="E31" i="1"/>
  <c r="D18" i="1" l="1"/>
  <c r="E18" i="1"/>
  <c r="F18" i="1"/>
  <c r="C18" i="1"/>
  <c r="E29" i="1" l="1"/>
  <c r="H23" i="1"/>
  <c r="G23" i="1"/>
  <c r="H10" i="1"/>
  <c r="H11" i="1"/>
  <c r="H18" i="1" s="1"/>
  <c r="H12" i="1"/>
  <c r="G10" i="1"/>
  <c r="G11" i="1"/>
  <c r="G18" i="1" s="1"/>
  <c r="G12" i="1"/>
  <c r="I24" i="1"/>
  <c r="I25" i="1"/>
  <c r="H24" i="1"/>
  <c r="G24" i="1"/>
  <c r="D32" i="1"/>
  <c r="C32" i="1"/>
  <c r="F26" i="1"/>
  <c r="E26" i="1"/>
  <c r="D26" i="1"/>
  <c r="C26" i="1"/>
  <c r="F9" i="1"/>
  <c r="E9" i="1"/>
  <c r="E13" i="1" s="1"/>
  <c r="D9" i="1"/>
  <c r="C9" i="1"/>
  <c r="I9" i="1" l="1"/>
  <c r="H26" i="1"/>
  <c r="H9" i="1"/>
  <c r="E32" i="1"/>
  <c r="G9" i="1"/>
  <c r="G26" i="1"/>
  <c r="I26" i="1"/>
  <c r="F13" i="1"/>
  <c r="D13" i="1"/>
  <c r="C13" i="1"/>
  <c r="H25" i="1"/>
  <c r="G25" i="1"/>
  <c r="I13" i="1" l="1"/>
  <c r="G13" i="1"/>
  <c r="H13" i="1"/>
</calcChain>
</file>

<file path=xl/sharedStrings.xml><?xml version="1.0" encoding="utf-8"?>
<sst xmlns="http://schemas.openxmlformats.org/spreadsheetml/2006/main" count="66" uniqueCount="48">
  <si>
    <t>№ п/п</t>
  </si>
  <si>
    <t>Наименование показателей</t>
  </si>
  <si>
    <t>Уточненный план                                                      на 2021 год</t>
  </si>
  <si>
    <t>Исполнение                        2019 год</t>
  </si>
  <si>
    <t>Исполнение                        2020 год</t>
  </si>
  <si>
    <t>% вып-я к уточ.плану</t>
  </si>
  <si>
    <t>откл-е                (+,-)</t>
  </si>
  <si>
    <t>темп роста 2020/2019, %%</t>
  </si>
  <si>
    <t xml:space="preserve">ВСЕГО ДОХОДОВ </t>
  </si>
  <si>
    <t>Безвозмездные поступления</t>
  </si>
  <si>
    <t>Налоговые и неналоговые доходы</t>
  </si>
  <si>
    <t>Собственные доходы</t>
  </si>
  <si>
    <t>Доля собственных доходов в общем объеме доходов бюджета, %</t>
  </si>
  <si>
    <t>ВСЕГО РАСХОДОВ</t>
  </si>
  <si>
    <t>Обеспеченность расходов бюджета собственными доходами</t>
  </si>
  <si>
    <t>в том числе:</t>
  </si>
  <si>
    <t xml:space="preserve">на благоустройство </t>
  </si>
  <si>
    <t>Исполнение по имущественным налогам физических лиц</t>
  </si>
  <si>
    <t>(тыс.руб)</t>
  </si>
  <si>
    <t>АНАЛИТИЧЕСКАЯ СПРАВКА</t>
  </si>
  <si>
    <t>1.</t>
  </si>
  <si>
    <t>Земельный налог с физических лиц</t>
  </si>
  <si>
    <t>3.</t>
  </si>
  <si>
    <t>2.</t>
  </si>
  <si>
    <t>Налог на имущество с физических лиц</t>
  </si>
  <si>
    <t>Транспортный налог</t>
  </si>
  <si>
    <t>Всего по имущественным налогам с физических лиц</t>
  </si>
  <si>
    <t>4.</t>
  </si>
  <si>
    <t>Недоимка на 01.01.2021</t>
  </si>
  <si>
    <t xml:space="preserve"> (+,-)</t>
  </si>
  <si>
    <t>DTI</t>
  </si>
  <si>
    <t>Исполнение бюджета СП</t>
  </si>
  <si>
    <t>1.1</t>
  </si>
  <si>
    <t>1.2</t>
  </si>
  <si>
    <t>1.3</t>
  </si>
  <si>
    <t>1.4</t>
  </si>
  <si>
    <t>2.1</t>
  </si>
  <si>
    <t>2.2</t>
  </si>
  <si>
    <t>2.3</t>
  </si>
  <si>
    <r>
      <t xml:space="preserve">на охрану окружающей среды </t>
    </r>
    <r>
      <rPr>
        <sz val="12"/>
        <color theme="1"/>
        <rFont val="Times New Roman"/>
        <family val="1"/>
        <charset val="204"/>
      </rPr>
      <t>(приобретение контейнеров, обустройство контейнерных площадок)</t>
    </r>
  </si>
  <si>
    <t>-</t>
  </si>
  <si>
    <t>х</t>
  </si>
  <si>
    <t>об исполнении бюджета СП Аркауловский сельсовет</t>
  </si>
  <si>
    <t>МР Салаватский район РБ за 2019, 2020, 2021 года</t>
  </si>
  <si>
    <t>Исполнение 2021 год</t>
  </si>
  <si>
    <t>темп роста 2021/2020, %%</t>
  </si>
  <si>
    <t>Недоимка               на 01.01.2022</t>
  </si>
  <si>
    <t>Исполнение на 01.01.2022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</si>
</sst>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Border="1"/>
    <xf numFmtId="0" fontId="0" fillId="0" borderId="0" xfId="0" applyBorder="1"/>
    <xf numFmtId="0" fontId="2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/>
    <xf numFmtId="165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F29" sqref="F29"/>
    </sheetView>
  </sheetViews>
  <sheetFormatPr defaultRowHeight="15" x14ac:dyDescent="0.25"/>
  <cols>
    <col min="1" max="1" width="8.5703125" customWidth="1"/>
    <col min="2" max="2" width="27.42578125" customWidth="1"/>
    <col min="3" max="3" width="12.85546875" customWidth="1"/>
    <col min="4" max="4" width="13.5703125" customWidth="1"/>
    <col min="5" max="5" width="15.5703125" customWidth="1"/>
    <col min="6" max="6" width="18" customWidth="1"/>
    <col min="7" max="7" width="11.85546875" customWidth="1"/>
    <col min="8" max="8" width="12.5703125" customWidth="1"/>
    <col min="9" max="9" width="11.85546875" customWidth="1"/>
  </cols>
  <sheetData>
    <row r="1" spans="1:9" ht="0.75" customHeight="1" x14ac:dyDescent="0.3">
      <c r="A1" s="1"/>
      <c r="B1" s="1"/>
      <c r="C1" s="1"/>
      <c r="D1" s="1"/>
      <c r="E1" s="1"/>
      <c r="F1" s="1"/>
      <c r="G1" s="1"/>
    </row>
    <row r="2" spans="1:9" ht="18.75" x14ac:dyDescent="0.3">
      <c r="A2" s="1"/>
      <c r="B2" s="28" t="s">
        <v>19</v>
      </c>
      <c r="C2" s="27"/>
      <c r="D2" s="27"/>
      <c r="E2" s="27"/>
      <c r="F2" s="27"/>
      <c r="G2" s="27"/>
      <c r="H2" s="27"/>
      <c r="I2" s="27"/>
    </row>
    <row r="3" spans="1:9" ht="18.75" x14ac:dyDescent="0.3">
      <c r="A3" s="1"/>
      <c r="B3" s="28" t="s">
        <v>42</v>
      </c>
      <c r="C3" s="27"/>
      <c r="D3" s="27"/>
      <c r="E3" s="27"/>
      <c r="F3" s="27"/>
      <c r="G3" s="27"/>
      <c r="H3" s="27"/>
      <c r="I3" s="27"/>
    </row>
    <row r="4" spans="1:9" ht="18.75" x14ac:dyDescent="0.3">
      <c r="A4" s="1"/>
      <c r="B4" s="28" t="s">
        <v>43</v>
      </c>
      <c r="C4" s="27"/>
      <c r="D4" s="27"/>
      <c r="E4" s="27"/>
      <c r="F4" s="27"/>
      <c r="G4" s="27"/>
      <c r="H4" s="27"/>
      <c r="I4" s="27"/>
    </row>
    <row r="5" spans="1:9" ht="9.75" customHeight="1" x14ac:dyDescent="0.3">
      <c r="A5" s="1"/>
      <c r="B5" s="6"/>
      <c r="C5" s="12"/>
      <c r="D5" s="12"/>
      <c r="E5" s="12"/>
      <c r="F5" s="12"/>
      <c r="G5" s="12"/>
      <c r="H5" s="12"/>
      <c r="I5" s="12"/>
    </row>
    <row r="6" spans="1:9" ht="18.75" x14ac:dyDescent="0.3">
      <c r="A6" s="1"/>
      <c r="B6" s="28" t="s">
        <v>31</v>
      </c>
      <c r="C6" s="27"/>
      <c r="D6" s="27"/>
      <c r="E6" s="27"/>
      <c r="F6" s="27"/>
      <c r="G6" s="27"/>
      <c r="H6" s="27"/>
      <c r="I6" s="27"/>
    </row>
    <row r="7" spans="1:9" ht="14.25" customHeight="1" x14ac:dyDescent="0.3">
      <c r="A7" s="1"/>
      <c r="B7" s="1"/>
      <c r="C7" s="1"/>
      <c r="D7" s="1"/>
      <c r="E7" s="1"/>
      <c r="F7" s="1"/>
      <c r="G7" s="1"/>
      <c r="H7" s="7" t="s">
        <v>18</v>
      </c>
      <c r="I7" s="13"/>
    </row>
    <row r="8" spans="1:9" ht="75.75" customHeight="1" x14ac:dyDescent="0.3">
      <c r="A8" s="4" t="s">
        <v>0</v>
      </c>
      <c r="B8" s="4" t="s">
        <v>1</v>
      </c>
      <c r="C8" s="4" t="s">
        <v>3</v>
      </c>
      <c r="D8" s="4" t="s">
        <v>4</v>
      </c>
      <c r="E8" s="4" t="s">
        <v>2</v>
      </c>
      <c r="F8" s="25" t="s">
        <v>44</v>
      </c>
      <c r="G8" s="4" t="s">
        <v>5</v>
      </c>
      <c r="H8" s="4" t="s">
        <v>6</v>
      </c>
      <c r="I8" s="4" t="s">
        <v>45</v>
      </c>
    </row>
    <row r="9" spans="1:9" ht="18.75" x14ac:dyDescent="0.3">
      <c r="A9" s="14">
        <v>1</v>
      </c>
      <c r="B9" s="15" t="s">
        <v>8</v>
      </c>
      <c r="C9" s="19">
        <f>C10+C11</f>
        <v>4733.2999999999993</v>
      </c>
      <c r="D9" s="19">
        <f t="shared" ref="D9" si="0">D10+D11</f>
        <v>5040.2000000000007</v>
      </c>
      <c r="E9" s="19">
        <f>E10+E11</f>
        <v>10627.5</v>
      </c>
      <c r="F9" s="19">
        <f>F10+F11</f>
        <v>12491.599999999999</v>
      </c>
      <c r="G9" s="19">
        <f>F9/E9%</f>
        <v>117.54034344860031</v>
      </c>
      <c r="H9" s="19">
        <f>F9-E9</f>
        <v>1864.0999999999985</v>
      </c>
      <c r="I9" s="19">
        <f>F9/D9%</f>
        <v>247.83937145351368</v>
      </c>
    </row>
    <row r="10" spans="1:9" ht="37.5" x14ac:dyDescent="0.3">
      <c r="A10" s="17" t="s">
        <v>32</v>
      </c>
      <c r="B10" s="3" t="s">
        <v>9</v>
      </c>
      <c r="C10" s="20">
        <v>4161.3999999999996</v>
      </c>
      <c r="D10" s="20">
        <v>4455.6000000000004</v>
      </c>
      <c r="E10" s="20">
        <v>10024.200000000001</v>
      </c>
      <c r="F10" s="20">
        <v>11888.3</v>
      </c>
      <c r="G10" s="20">
        <f t="shared" ref="G10:G13" si="1">F10/E10%</f>
        <v>118.59599768560084</v>
      </c>
      <c r="H10" s="20">
        <f t="shared" ref="H10:H13" si="2">F10-E10</f>
        <v>1864.0999999999985</v>
      </c>
      <c r="I10" s="20">
        <f t="shared" ref="I10:I17" si="3">F10/D10%</f>
        <v>266.81703923152884</v>
      </c>
    </row>
    <row r="11" spans="1:9" ht="37.5" x14ac:dyDescent="0.3">
      <c r="A11" s="17" t="s">
        <v>33</v>
      </c>
      <c r="B11" s="3" t="s">
        <v>10</v>
      </c>
      <c r="C11" s="20">
        <v>571.9</v>
      </c>
      <c r="D11" s="20">
        <v>584.6</v>
      </c>
      <c r="E11" s="20">
        <v>603.29999999999995</v>
      </c>
      <c r="F11" s="20">
        <v>603.29999999999995</v>
      </c>
      <c r="G11" s="20">
        <f t="shared" si="1"/>
        <v>100</v>
      </c>
      <c r="H11" s="20">
        <f t="shared" si="2"/>
        <v>0</v>
      </c>
      <c r="I11" s="20">
        <f t="shared" si="3"/>
        <v>103.1987683886418</v>
      </c>
    </row>
    <row r="12" spans="1:9" ht="18.75" x14ac:dyDescent="0.3">
      <c r="A12" s="17" t="s">
        <v>34</v>
      </c>
      <c r="B12" s="3" t="s">
        <v>11</v>
      </c>
      <c r="C12" s="20">
        <v>4512.3</v>
      </c>
      <c r="D12" s="20">
        <v>4784.6000000000004</v>
      </c>
      <c r="E12" s="20">
        <v>12240.9</v>
      </c>
      <c r="F12" s="20">
        <v>12240.9</v>
      </c>
      <c r="G12" s="20">
        <f t="shared" si="1"/>
        <v>100</v>
      </c>
      <c r="H12" s="20">
        <f t="shared" si="2"/>
        <v>0</v>
      </c>
      <c r="I12" s="20">
        <f t="shared" si="3"/>
        <v>255.83956861597622</v>
      </c>
    </row>
    <row r="13" spans="1:9" ht="52.5" customHeight="1" x14ac:dyDescent="0.3">
      <c r="A13" s="17" t="s">
        <v>35</v>
      </c>
      <c r="B13" s="3" t="s">
        <v>12</v>
      </c>
      <c r="C13" s="20">
        <f>C12/C9%</f>
        <v>95.330953034880551</v>
      </c>
      <c r="D13" s="20">
        <f>D12/D9%</f>
        <v>94.928772667751275</v>
      </c>
      <c r="E13" s="20">
        <f t="shared" ref="E13:F13" si="4">E12/E9%</f>
        <v>115.18136908962596</v>
      </c>
      <c r="F13" s="20">
        <f t="shared" si="4"/>
        <v>97.993051330494097</v>
      </c>
      <c r="G13" s="20">
        <f t="shared" si="1"/>
        <v>85.077171859489596</v>
      </c>
      <c r="H13" s="20">
        <f t="shared" si="2"/>
        <v>-17.188317759131863</v>
      </c>
      <c r="I13" s="20">
        <f t="shared" si="3"/>
        <v>103.22797669940149</v>
      </c>
    </row>
    <row r="14" spans="1:9" ht="37.5" x14ac:dyDescent="0.3">
      <c r="A14" s="14">
        <v>2</v>
      </c>
      <c r="B14" s="15" t="s">
        <v>13</v>
      </c>
      <c r="C14" s="22">
        <v>4993.5</v>
      </c>
      <c r="D14" s="16">
        <v>5003.1000000000004</v>
      </c>
      <c r="E14" s="16">
        <v>12604.6</v>
      </c>
      <c r="F14" s="22">
        <v>12482.9</v>
      </c>
      <c r="G14" s="22">
        <f>F14/E14%</f>
        <v>99.034479475746949</v>
      </c>
      <c r="H14" s="22">
        <f>F14-E14</f>
        <v>-121.70000000000073</v>
      </c>
      <c r="I14" s="19">
        <f t="shared" si="3"/>
        <v>249.50330794907154</v>
      </c>
    </row>
    <row r="15" spans="1:9" ht="18.75" x14ac:dyDescent="0.3">
      <c r="A15" s="17"/>
      <c r="B15" s="3" t="s">
        <v>15</v>
      </c>
      <c r="C15" s="2"/>
      <c r="D15" s="2"/>
      <c r="E15" s="2"/>
      <c r="F15" s="2"/>
      <c r="G15" s="22"/>
      <c r="H15" s="22"/>
      <c r="I15" s="19"/>
    </row>
    <row r="16" spans="1:9" ht="18.75" x14ac:dyDescent="0.3">
      <c r="A16" s="17" t="s">
        <v>36</v>
      </c>
      <c r="B16" s="3" t="s">
        <v>16</v>
      </c>
      <c r="C16" s="2">
        <v>1048.0999999999999</v>
      </c>
      <c r="D16" s="23">
        <v>1030</v>
      </c>
      <c r="E16" s="23">
        <v>8458.9449999999997</v>
      </c>
      <c r="F16" s="23">
        <v>8455.9719999999998</v>
      </c>
      <c r="G16" s="23">
        <f t="shared" ref="G16:G17" si="5">F16/E16%</f>
        <v>99.964853773136014</v>
      </c>
      <c r="H16" s="23">
        <f t="shared" ref="H16:H17" si="6">F16-E16</f>
        <v>-2.9729999999999563</v>
      </c>
      <c r="I16" s="20">
        <f t="shared" si="3"/>
        <v>820.96815533980578</v>
      </c>
    </row>
    <row r="17" spans="1:9" ht="101.25" x14ac:dyDescent="0.3">
      <c r="A17" s="17" t="s">
        <v>37</v>
      </c>
      <c r="B17" s="3" t="s">
        <v>39</v>
      </c>
      <c r="C17" s="2">
        <v>229.5</v>
      </c>
      <c r="D17" s="2">
        <v>148.19999999999999</v>
      </c>
      <c r="E17" s="23">
        <v>139</v>
      </c>
      <c r="F17" s="23">
        <v>139</v>
      </c>
      <c r="G17" s="23">
        <f t="shared" si="5"/>
        <v>100</v>
      </c>
      <c r="H17" s="23">
        <f t="shared" si="6"/>
        <v>0</v>
      </c>
      <c r="I17" s="24">
        <f t="shared" si="3"/>
        <v>93.792172739541158</v>
      </c>
    </row>
    <row r="18" spans="1:9" ht="70.5" customHeight="1" x14ac:dyDescent="0.3">
      <c r="A18" s="17" t="s">
        <v>38</v>
      </c>
      <c r="B18" s="3" t="s">
        <v>14</v>
      </c>
      <c r="C18" s="23">
        <f>C11/C14</f>
        <v>0.11452888755381996</v>
      </c>
      <c r="D18" s="23">
        <f t="shared" ref="D18:H18" si="7">D11/D14</f>
        <v>0.11684755451619995</v>
      </c>
      <c r="E18" s="23">
        <f t="shared" si="7"/>
        <v>4.7863478412642997E-2</v>
      </c>
      <c r="F18" s="23">
        <f t="shared" si="7"/>
        <v>4.8330115598138254E-2</v>
      </c>
      <c r="G18" s="23">
        <f t="shared" si="7"/>
        <v>1.0097493370931434</v>
      </c>
      <c r="H18" s="23">
        <f t="shared" si="7"/>
        <v>0</v>
      </c>
      <c r="I18" s="11" t="s">
        <v>41</v>
      </c>
    </row>
    <row r="19" spans="1:9" ht="12.2" customHeight="1" x14ac:dyDescent="0.3">
      <c r="A19" s="7"/>
      <c r="B19" s="18"/>
      <c r="C19" s="7"/>
      <c r="D19" s="7"/>
      <c r="E19" s="7"/>
      <c r="F19" s="7"/>
      <c r="G19" s="7"/>
      <c r="H19" s="7"/>
      <c r="I19" s="7"/>
    </row>
    <row r="20" spans="1:9" ht="18.75" x14ac:dyDescent="0.3">
      <c r="A20" s="7"/>
      <c r="B20" s="26" t="s">
        <v>17</v>
      </c>
      <c r="C20" s="27"/>
      <c r="D20" s="27"/>
      <c r="E20" s="27"/>
      <c r="F20" s="27"/>
      <c r="G20" s="27"/>
      <c r="H20" s="27"/>
      <c r="I20" s="27"/>
    </row>
    <row r="21" spans="1:9" ht="16.5" customHeight="1" x14ac:dyDescent="0.3">
      <c r="A21" s="7"/>
      <c r="B21" s="18"/>
      <c r="C21" s="7"/>
      <c r="D21" s="7"/>
      <c r="E21" s="7"/>
      <c r="F21" s="7"/>
      <c r="G21" s="7"/>
      <c r="H21" s="7" t="s">
        <v>18</v>
      </c>
      <c r="I21" s="7"/>
    </row>
    <row r="22" spans="1:9" ht="57.75" customHeight="1" x14ac:dyDescent="0.3">
      <c r="A22" s="4" t="s">
        <v>0</v>
      </c>
      <c r="B22" s="4" t="s">
        <v>1</v>
      </c>
      <c r="C22" s="4" t="s">
        <v>3</v>
      </c>
      <c r="D22" s="4" t="s">
        <v>4</v>
      </c>
      <c r="E22" s="4" t="s">
        <v>2</v>
      </c>
      <c r="F22" s="4" t="s">
        <v>47</v>
      </c>
      <c r="G22" s="4" t="s">
        <v>5</v>
      </c>
      <c r="H22" s="4" t="s">
        <v>6</v>
      </c>
      <c r="I22" s="4" t="s">
        <v>7</v>
      </c>
    </row>
    <row r="23" spans="1:9" ht="37.5" x14ac:dyDescent="0.3">
      <c r="A23" s="11" t="s">
        <v>20</v>
      </c>
      <c r="B23" s="3" t="s">
        <v>21</v>
      </c>
      <c r="C23" s="20">
        <v>287.10000000000002</v>
      </c>
      <c r="D23" s="20">
        <v>303.8</v>
      </c>
      <c r="E23" s="20">
        <v>265</v>
      </c>
      <c r="F23" s="20">
        <v>269.2</v>
      </c>
      <c r="G23" s="20">
        <f>F23/E23%</f>
        <v>101.58490566037736</v>
      </c>
      <c r="H23" s="20">
        <f>F23-E23</f>
        <v>4.1999999999999886</v>
      </c>
      <c r="I23" s="20">
        <f>D23/C23%</f>
        <v>105.81678857540925</v>
      </c>
    </row>
    <row r="24" spans="1:9" ht="37.5" x14ac:dyDescent="0.3">
      <c r="A24" s="11" t="s">
        <v>23</v>
      </c>
      <c r="B24" s="3" t="s">
        <v>24</v>
      </c>
      <c r="C24" s="20">
        <v>17.899999999999999</v>
      </c>
      <c r="D24" s="20">
        <v>103.2</v>
      </c>
      <c r="E24" s="20">
        <v>83</v>
      </c>
      <c r="F24" s="20">
        <v>83.7</v>
      </c>
      <c r="G24" s="20">
        <f t="shared" ref="G24:G26" si="8">F24/E24%</f>
        <v>100.84337349397592</v>
      </c>
      <c r="H24" s="20">
        <f t="shared" ref="H24:H26" si="9">F24-E24</f>
        <v>0.70000000000000284</v>
      </c>
      <c r="I24" s="20">
        <f t="shared" ref="I24:I26" si="10">D24/C24%</f>
        <v>576.53631284916207</v>
      </c>
    </row>
    <row r="25" spans="1:9" ht="18.75" x14ac:dyDescent="0.3">
      <c r="A25" s="11" t="s">
        <v>22</v>
      </c>
      <c r="B25" s="3" t="s">
        <v>25</v>
      </c>
      <c r="C25" s="20">
        <v>855</v>
      </c>
      <c r="D25" s="20">
        <v>953.8</v>
      </c>
      <c r="E25" s="21" t="s">
        <v>40</v>
      </c>
      <c r="F25" s="20">
        <v>1460.2</v>
      </c>
      <c r="G25" s="20" t="e">
        <f t="shared" si="8"/>
        <v>#VALUE!</v>
      </c>
      <c r="H25" s="20" t="e">
        <f t="shared" si="9"/>
        <v>#VALUE!</v>
      </c>
      <c r="I25" s="20">
        <f t="shared" si="10"/>
        <v>111.55555555555554</v>
      </c>
    </row>
    <row r="26" spans="1:9" ht="54" customHeight="1" x14ac:dyDescent="0.3">
      <c r="A26" s="11" t="s">
        <v>27</v>
      </c>
      <c r="B26" s="3" t="s">
        <v>26</v>
      </c>
      <c r="C26" s="20">
        <f>C23+C24+C25</f>
        <v>1160</v>
      </c>
      <c r="D26" s="20">
        <f t="shared" ref="D26:F26" si="11">D23+D24+D25</f>
        <v>1360.8</v>
      </c>
      <c r="E26" s="20">
        <f>E23+E24</f>
        <v>348</v>
      </c>
      <c r="F26" s="20">
        <f t="shared" si="11"/>
        <v>1813.1</v>
      </c>
      <c r="G26" s="20">
        <f t="shared" si="8"/>
        <v>521.00574712643675</v>
      </c>
      <c r="H26" s="20">
        <f t="shared" si="9"/>
        <v>1465.1</v>
      </c>
      <c r="I26" s="20">
        <f t="shared" si="10"/>
        <v>117.31034482758621</v>
      </c>
    </row>
    <row r="27" spans="1:9" ht="18.75" x14ac:dyDescent="0.3">
      <c r="A27" s="7"/>
      <c r="B27" s="18"/>
      <c r="C27" s="7"/>
      <c r="D27" s="7"/>
      <c r="E27" s="7"/>
      <c r="F27" s="7"/>
      <c r="G27" s="7"/>
      <c r="H27" s="7"/>
      <c r="I27" s="7"/>
    </row>
    <row r="28" spans="1:9" ht="60" customHeight="1" x14ac:dyDescent="0.3">
      <c r="A28" s="4" t="s">
        <v>0</v>
      </c>
      <c r="B28" s="4" t="s">
        <v>1</v>
      </c>
      <c r="C28" s="9" t="s">
        <v>28</v>
      </c>
      <c r="D28" s="9" t="s">
        <v>46</v>
      </c>
      <c r="E28" s="10" t="s">
        <v>29</v>
      </c>
      <c r="F28" s="9" t="s">
        <v>30</v>
      </c>
      <c r="G28" s="7"/>
      <c r="H28" s="7"/>
      <c r="I28" s="7"/>
    </row>
    <row r="29" spans="1:9" ht="37.5" x14ac:dyDescent="0.3">
      <c r="A29" s="11" t="s">
        <v>20</v>
      </c>
      <c r="B29" s="3" t="s">
        <v>21</v>
      </c>
      <c r="C29" s="20">
        <v>226.8</v>
      </c>
      <c r="D29" s="20">
        <v>131.4</v>
      </c>
      <c r="E29" s="20">
        <f>D29-C29</f>
        <v>-95.4</v>
      </c>
      <c r="F29" s="20">
        <f>D29/F23%</f>
        <v>48.811292719167909</v>
      </c>
      <c r="G29" s="7"/>
      <c r="H29" s="7"/>
      <c r="I29" s="7"/>
    </row>
    <row r="30" spans="1:9" ht="36.75" customHeight="1" x14ac:dyDescent="0.3">
      <c r="A30" s="11" t="s">
        <v>23</v>
      </c>
      <c r="B30" s="3" t="s">
        <v>24</v>
      </c>
      <c r="C30" s="20">
        <v>39.200000000000003</v>
      </c>
      <c r="D30" s="20">
        <v>40.6</v>
      </c>
      <c r="E30" s="20">
        <f t="shared" ref="E30:E32" si="12">D30-C30</f>
        <v>1.3999999999999986</v>
      </c>
      <c r="F30" s="20">
        <f t="shared" ref="F30:F32" si="13">D30/F24%</f>
        <v>48.506571087216244</v>
      </c>
      <c r="G30" s="7"/>
      <c r="H30" s="7"/>
      <c r="I30" s="7"/>
    </row>
    <row r="31" spans="1:9" ht="35.450000000000003" customHeight="1" x14ac:dyDescent="0.3">
      <c r="A31" s="11" t="s">
        <v>22</v>
      </c>
      <c r="B31" s="3" t="s">
        <v>25</v>
      </c>
      <c r="C31" s="20">
        <v>1149.7</v>
      </c>
      <c r="D31" s="20">
        <v>1256.5</v>
      </c>
      <c r="E31" s="20">
        <f t="shared" si="12"/>
        <v>106.79999999999995</v>
      </c>
      <c r="F31" s="20">
        <f t="shared" si="13"/>
        <v>86.049856184084376</v>
      </c>
      <c r="G31" s="7"/>
      <c r="H31" s="7"/>
      <c r="I31" s="7"/>
    </row>
    <row r="32" spans="1:9" ht="75" x14ac:dyDescent="0.3">
      <c r="A32" s="11" t="s">
        <v>27</v>
      </c>
      <c r="B32" s="3" t="s">
        <v>26</v>
      </c>
      <c r="C32" s="20">
        <f>C29+C30+C31</f>
        <v>1415.7</v>
      </c>
      <c r="D32" s="20">
        <f>D29+D30+D31</f>
        <v>1428.5</v>
      </c>
      <c r="E32" s="20">
        <f t="shared" si="12"/>
        <v>12.799999999999955</v>
      </c>
      <c r="F32" s="20">
        <f t="shared" si="13"/>
        <v>78.787711654073135</v>
      </c>
      <c r="G32" s="7"/>
      <c r="H32" s="7"/>
      <c r="I32" s="7"/>
    </row>
    <row r="33" spans="1:9" ht="15.75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ht="15.75" x14ac:dyDescent="0.25">
      <c r="A34" s="5"/>
      <c r="B34" s="5"/>
      <c r="C34" s="5"/>
      <c r="D34" s="5"/>
      <c r="E34" s="5"/>
      <c r="F34" s="5"/>
      <c r="G34" s="5"/>
      <c r="H34" s="5"/>
      <c r="I34" s="5"/>
    </row>
    <row r="35" spans="1:9" ht="15.75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ht="15.75" x14ac:dyDescent="0.25">
      <c r="A36" s="5"/>
      <c r="B36" s="5"/>
      <c r="C36" s="5"/>
      <c r="D36" s="5"/>
      <c r="E36" s="5"/>
      <c r="F36" s="5"/>
      <c r="G36" s="5"/>
      <c r="H36" s="5"/>
      <c r="I36" s="5"/>
    </row>
    <row r="37" spans="1:9" ht="15.75" x14ac:dyDescent="0.25">
      <c r="A37" s="5"/>
      <c r="B37" s="5"/>
      <c r="C37" s="5"/>
      <c r="D37" s="5"/>
      <c r="E37" s="5"/>
      <c r="F37" s="5"/>
      <c r="G37" s="5"/>
      <c r="H37" s="5"/>
      <c r="I37" s="5"/>
    </row>
    <row r="38" spans="1:9" ht="15.75" x14ac:dyDescent="0.25">
      <c r="A38" s="5"/>
      <c r="B38" s="5"/>
      <c r="C38" s="5"/>
      <c r="D38" s="5"/>
      <c r="E38" s="5"/>
      <c r="F38" s="5"/>
      <c r="G38" s="5"/>
      <c r="H38" s="5"/>
      <c r="I38" s="5"/>
    </row>
    <row r="39" spans="1:9" ht="18.75" x14ac:dyDescent="0.3">
      <c r="A39" s="7"/>
      <c r="B39" s="7"/>
      <c r="C39" s="7"/>
      <c r="D39" s="7"/>
      <c r="E39" s="7"/>
      <c r="F39" s="7"/>
      <c r="G39" s="7"/>
      <c r="H39" s="8"/>
      <c r="I39" s="8"/>
    </row>
    <row r="40" spans="1:9" ht="18.75" x14ac:dyDescent="0.3">
      <c r="A40" s="1"/>
      <c r="B40" s="1"/>
      <c r="C40" s="1"/>
      <c r="D40" s="1"/>
      <c r="E40" s="1"/>
      <c r="F40" s="1"/>
      <c r="G40" s="1"/>
    </row>
    <row r="41" spans="1:9" ht="18.75" x14ac:dyDescent="0.3">
      <c r="A41" s="1"/>
      <c r="B41" s="1"/>
      <c r="C41" s="1"/>
      <c r="D41" s="1"/>
      <c r="E41" s="1"/>
      <c r="F41" s="1"/>
      <c r="G41" s="1"/>
    </row>
    <row r="42" spans="1:9" ht="18.75" x14ac:dyDescent="0.3">
      <c r="A42" s="1"/>
      <c r="B42" s="1"/>
      <c r="C42" s="1"/>
      <c r="D42" s="1"/>
      <c r="E42" s="1"/>
      <c r="F42" s="1"/>
      <c r="G42" s="1"/>
    </row>
    <row r="43" spans="1:9" ht="18.75" x14ac:dyDescent="0.3">
      <c r="A43" s="1"/>
      <c r="B43" s="1"/>
      <c r="C43" s="1"/>
      <c r="D43" s="1"/>
      <c r="E43" s="1"/>
      <c r="F43" s="1"/>
      <c r="G43" s="1"/>
    </row>
  </sheetData>
  <mergeCells count="5">
    <mergeCell ref="B20:I20"/>
    <mergeCell ref="B2:I2"/>
    <mergeCell ref="B3:I3"/>
    <mergeCell ref="B4:I4"/>
    <mergeCell ref="B6:I6"/>
  </mergeCells>
  <pageMargins left="0.11811023622047245" right="0.11811023622047245" top="0.19685039370078741" bottom="0.19685039370078741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2022-01-25T03:56:18Z</dcterms:modified>
</cp:coreProperties>
</file>